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13-Week Forecast" sheetId="2" state="visible" r:id="rId2"/>
    <sheet xmlns:r="http://schemas.openxmlformats.org/officeDocument/2006/relationships" name="Actual vs Foreca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#,##0;[Red]-#,##0;&quot;-&quot;"/>
    <numFmt numFmtId="166" formatCode="mmm d"/>
  </numFmts>
  <fonts count="12">
    <font>
      <name val="Calibri"/>
      <family val="2"/>
      <color theme="1"/>
      <sz val="11"/>
      <scheme val="minor"/>
    </font>
    <font>
      <b val="1"/>
      <color rgb="001F2937"/>
      <sz val="16"/>
    </font>
    <font>
      <i val="1"/>
      <color rgb="0064748B"/>
      <sz val="9"/>
    </font>
    <font>
      <b val="1"/>
      <color rgb="001F2937"/>
    </font>
    <font>
      <b val="1"/>
      <color rgb="00FFFFFF"/>
    </font>
    <font>
      <color rgb="0064748B"/>
      <sz val="9"/>
    </font>
    <font>
      <b val="1"/>
      <color rgb="000891B2"/>
    </font>
    <font>
      <b val="1"/>
      <color rgb="001F2937"/>
      <sz val="12"/>
    </font>
    <font>
      <b val="1"/>
      <sz val="12"/>
    </font>
    <font>
      <b val="1"/>
      <sz val="9"/>
    </font>
    <font>
      <b val="1"/>
      <color rgb="001F2937"/>
      <sz val="14"/>
    </font>
    <font>
      <color rgb="001F2937"/>
      <sz val="11"/>
    </font>
  </fonts>
  <fills count="6">
    <fill>
      <patternFill/>
    </fill>
    <fill>
      <patternFill patternType="gray125"/>
    </fill>
    <fill>
      <patternFill patternType="solid">
        <fgColor rgb="00E0F7FA"/>
      </patternFill>
    </fill>
    <fill>
      <patternFill patternType="solid">
        <fgColor rgb="000A1018"/>
      </patternFill>
    </fill>
    <fill>
      <patternFill patternType="solid">
        <fgColor rgb="00F1F5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center"/>
    </xf>
    <xf numFmtId="0" fontId="5" fillId="0" borderId="0" pivotButton="0" quotePrefix="0" xfId="0"/>
    <xf numFmtId="166" fontId="5" fillId="0" borderId="0" applyAlignment="1" pivotButton="0" quotePrefix="0" xfId="0">
      <alignment horizontal="center"/>
    </xf>
    <xf numFmtId="165" fontId="0" fillId="0" borderId="0" pivotButton="0" quotePrefix="0" xfId="0"/>
    <xf numFmtId="0" fontId="6" fillId="4" borderId="0" pivotButton="0" quotePrefix="0" xfId="0"/>
    <xf numFmtId="0" fontId="0" fillId="4" borderId="0" pivotButton="0" quotePrefix="0" xfId="0"/>
    <xf numFmtId="165" fontId="3" fillId="5" borderId="0" pivotButton="0" quotePrefix="0" xfId="0"/>
    <xf numFmtId="165" fontId="3" fillId="0" borderId="0" pivotButton="0" quotePrefix="0" xfId="0"/>
    <xf numFmtId="0" fontId="7" fillId="0" borderId="0" pivotButton="0" quotePrefix="0" xfId="0"/>
    <xf numFmtId="165" fontId="8" fillId="0" borderId="1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CACA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ont>
        <b val="1"/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13-week cash flow forecast</t>
        </is>
      </c>
    </row>
    <row r="2">
      <c r="A2" s="2" t="inlineStr"/>
    </row>
    <row r="3">
      <c r="A3" s="2" t="inlineStr">
        <is>
          <t>1. On the 13-Week Forecast tab, enter today's cleared bank balance and the minimum balance you want to keep.</t>
        </is>
      </c>
    </row>
    <row r="4">
      <c r="A4" s="2" t="inlineStr">
        <is>
          <t>2. Put each expected customer payment in the week that customer usually pays, not the week the invoice terms say.</t>
        </is>
      </c>
    </row>
    <row r="5">
      <c r="A5" s="2" t="inlineStr">
        <is>
          <t>3. Enter payroll on its pay dates, at full cost: wages, payroll taxes and benefits.</t>
        </is>
      </c>
    </row>
    <row r="6">
      <c r="A6" s="2" t="inlineStr">
        <is>
          <t>4. Enter rent, loan payments, insurance and subscriptions in the weeks they are paid, and suppliers as a weekly figure.</t>
        </is>
      </c>
    </row>
    <row r="7">
      <c r="A7" s="2" t="inlineStr">
        <is>
          <t>5. Add one-off items: quarterly tax, equipment, balloon payments, loan draws.</t>
        </is>
      </c>
    </row>
    <row r="8">
      <c r="A8" s="2" t="inlineStr">
        <is>
          <t>6. Read the Closing cash row. Amber means below your minimum, red means overdrawn. Those weeks are the decisions.</t>
        </is>
      </c>
    </row>
    <row r="9">
      <c r="A9" s="2" t="inlineStr"/>
    </row>
    <row r="10">
      <c r="A10" s="2" t="inlineStr">
        <is>
          <t>Every week: enter the actual closing balance on the Actual vs Forecast tab, move the start date forward one week, and re-time anything that changed.</t>
        </is>
      </c>
    </row>
    <row r="11">
      <c r="A11" s="2" t="inlineStr"/>
    </row>
    <row r="12">
      <c r="A12" s="2" t="inlineStr">
        <is>
          <t>Build it in your browser, or read the full method: https://helcyon.ai/tools/13-week-cash-flow-forecast</t>
        </is>
      </c>
    </row>
    <row r="13">
      <c r="A13" s="2" t="inlineStr">
        <is>
          <t>Helcyon reads the same 13-week path from your transactions instead of typed-in figures: https://helcyon.ai/technology/cash-foresight</t>
        </is>
      </c>
    </row>
    <row r="14">
      <c r="A14" s="2" t="inlineStr"/>
    </row>
    <row r="15">
      <c r="A15" s="2" t="inlineStr">
        <is>
          <t>This template is general information, not financial advice. Free to use and share. Helcyon Intelligence, Inc.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7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</cols>
  <sheetData>
    <row r="1">
      <c r="A1" s="3" t="inlineStr">
        <is>
          <t>13-Week Cash Flow Forecast</t>
        </is>
      </c>
    </row>
    <row r="2">
      <c r="A2" s="4" t="inlineStr">
        <is>
          <t>Free template from Helcyon (helcyon.ai/tools/13-week-cash-flow-forecast). Direct method: cash that actually moves, week by week.</t>
        </is>
      </c>
    </row>
    <row r="4">
      <c r="A4" s="5" t="inlineStr">
        <is>
          <t>Business name</t>
        </is>
      </c>
      <c r="B4" s="6" t="inlineStr">
        <is>
          <t>Your business</t>
        </is>
      </c>
    </row>
    <row r="5">
      <c r="A5" s="5" t="inlineStr">
        <is>
          <t>Week 1 starts (a Monday)</t>
        </is>
      </c>
      <c r="B5" s="7">
        <f>TODAY()-WEEKDAY(TODAY(),3)</f>
        <v/>
      </c>
      <c r="C5" s="4" t="inlineStr">
        <is>
          <t>Type a fixed date here if you want the weeks to stop moving.</t>
        </is>
      </c>
    </row>
    <row r="6">
      <c r="A6" s="5" t="inlineStr">
        <is>
          <t>Cash in the bank at the start of week 1</t>
        </is>
      </c>
      <c r="B6" s="8" t="n">
        <v>48000</v>
      </c>
    </row>
    <row r="7">
      <c r="A7" s="5" t="inlineStr">
        <is>
          <t>Minimum cash you want to keep</t>
        </is>
      </c>
      <c r="B7" s="8" t="n">
        <v>15000</v>
      </c>
    </row>
    <row r="10">
      <c r="A10" s="9" t="inlineStr">
        <is>
          <t>Line</t>
        </is>
      </c>
      <c r="B10" s="10" t="inlineStr">
        <is>
          <t>Week 1</t>
        </is>
      </c>
      <c r="C10" s="10" t="inlineStr">
        <is>
          <t>Week 2</t>
        </is>
      </c>
      <c r="D10" s="10" t="inlineStr">
        <is>
          <t>Week 3</t>
        </is>
      </c>
      <c r="E10" s="10" t="inlineStr">
        <is>
          <t>Week 4</t>
        </is>
      </c>
      <c r="F10" s="10" t="inlineStr">
        <is>
          <t>Week 5</t>
        </is>
      </c>
      <c r="G10" s="10" t="inlineStr">
        <is>
          <t>Week 6</t>
        </is>
      </c>
      <c r="H10" s="10" t="inlineStr">
        <is>
          <t>Week 7</t>
        </is>
      </c>
      <c r="I10" s="10" t="inlineStr">
        <is>
          <t>Week 8</t>
        </is>
      </c>
      <c r="J10" s="10" t="inlineStr">
        <is>
          <t>Week 9</t>
        </is>
      </c>
      <c r="K10" s="10" t="inlineStr">
        <is>
          <t>Week 10</t>
        </is>
      </c>
      <c r="L10" s="10" t="inlineStr">
        <is>
          <t>Week 11</t>
        </is>
      </c>
      <c r="M10" s="10" t="inlineStr">
        <is>
          <t>Week 12</t>
        </is>
      </c>
      <c r="N10" s="10" t="inlineStr">
        <is>
          <t>Week 13</t>
        </is>
      </c>
      <c r="O10" s="9" t="inlineStr">
        <is>
          <t>13-week total</t>
        </is>
      </c>
    </row>
    <row r="11">
      <c r="A11" s="11" t="inlineStr">
        <is>
          <t>Week starting</t>
        </is>
      </c>
      <c r="B11" s="12">
        <f>$B$5+7*0</f>
        <v/>
      </c>
      <c r="C11" s="12">
        <f>$B$5+7*1</f>
        <v/>
      </c>
      <c r="D11" s="12">
        <f>$B$5+7*2</f>
        <v/>
      </c>
      <c r="E11" s="12">
        <f>$B$5+7*3</f>
        <v/>
      </c>
      <c r="F11" s="12">
        <f>$B$5+7*4</f>
        <v/>
      </c>
      <c r="G11" s="12">
        <f>$B$5+7*5</f>
        <v/>
      </c>
      <c r="H11" s="12">
        <f>$B$5+7*6</f>
        <v/>
      </c>
      <c r="I11" s="12">
        <f>$B$5+7*7</f>
        <v/>
      </c>
      <c r="J11" s="12">
        <f>$B$5+7*8</f>
        <v/>
      </c>
      <c r="K11" s="12">
        <f>$B$5+7*9</f>
        <v/>
      </c>
      <c r="L11" s="12">
        <f>$B$5+7*10</f>
        <v/>
      </c>
      <c r="M11" s="12">
        <f>$B$5+7*11</f>
        <v/>
      </c>
      <c r="N11" s="12">
        <f>$B$5+7*12</f>
        <v/>
      </c>
    </row>
    <row r="12">
      <c r="A12" s="5" t="inlineStr">
        <is>
          <t>Opening cash</t>
        </is>
      </c>
      <c r="B12" s="13">
        <f>$B$6</f>
        <v/>
      </c>
      <c r="C12" s="13">
        <f>B31</f>
        <v/>
      </c>
      <c r="D12" s="13">
        <f>C31</f>
        <v/>
      </c>
      <c r="E12" s="13">
        <f>D31</f>
        <v/>
      </c>
      <c r="F12" s="13">
        <f>E31</f>
        <v/>
      </c>
      <c r="G12" s="13">
        <f>F31</f>
        <v/>
      </c>
      <c r="H12" s="13">
        <f>G31</f>
        <v/>
      </c>
      <c r="I12" s="13">
        <f>H31</f>
        <v/>
      </c>
      <c r="J12" s="13">
        <f>I31</f>
        <v/>
      </c>
      <c r="K12" s="13">
        <f>J31</f>
        <v/>
      </c>
      <c r="L12" s="13">
        <f>K31</f>
        <v/>
      </c>
      <c r="M12" s="13">
        <f>L31</f>
        <v/>
      </c>
      <c r="N12" s="13">
        <f>M31</f>
        <v/>
      </c>
    </row>
    <row r="13">
      <c r="A13" s="14" t="inlineStr">
        <is>
          <t>CASH IN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</row>
    <row r="14">
      <c r="A14" t="inlineStr">
        <is>
          <t>Customer collections</t>
        </is>
      </c>
      <c r="B14" s="8" t="n">
        <v>24000</v>
      </c>
      <c r="C14" s="8" t="n">
        <v>24000</v>
      </c>
      <c r="D14" s="8" t="n">
        <v>24000</v>
      </c>
      <c r="E14" s="8" t="n">
        <v>24000</v>
      </c>
      <c r="F14" s="8" t="n">
        <v>24000</v>
      </c>
      <c r="G14" s="8" t="n">
        <v>24000</v>
      </c>
      <c r="H14" s="8" t="n">
        <v>24000</v>
      </c>
      <c r="I14" s="8" t="n">
        <v>24000</v>
      </c>
      <c r="J14" s="8" t="n">
        <v>24000</v>
      </c>
      <c r="K14" s="8" t="n">
        <v>24000</v>
      </c>
      <c r="L14" s="8" t="n">
        <v>24000</v>
      </c>
      <c r="M14" s="8" t="n">
        <v>24000</v>
      </c>
      <c r="N14" s="8" t="n">
        <v>24000</v>
      </c>
      <c r="O14" s="13">
        <f>SUM(B14:N14)</f>
        <v/>
      </c>
    </row>
    <row r="15">
      <c r="A15" t="inlineStr">
        <is>
          <t>Loan draws / credit line</t>
        </is>
      </c>
      <c r="B15" s="8" t="n">
        <v>0</v>
      </c>
      <c r="C15" s="8" t="n">
        <v>0</v>
      </c>
      <c r="D15" s="8" t="n">
        <v>0</v>
      </c>
      <c r="E15" s="8" t="n">
        <v>0</v>
      </c>
      <c r="F15" s="8" t="n">
        <v>0</v>
      </c>
      <c r="G15" s="8" t="n">
        <v>0</v>
      </c>
      <c r="H15" s="8" t="n">
        <v>0</v>
      </c>
      <c r="I15" s="8" t="n">
        <v>0</v>
      </c>
      <c r="J15" s="8" t="n">
        <v>0</v>
      </c>
      <c r="K15" s="8" t="n">
        <v>0</v>
      </c>
      <c r="L15" s="8" t="n">
        <v>0</v>
      </c>
      <c r="M15" s="8" t="n">
        <v>0</v>
      </c>
      <c r="N15" s="8" t="n">
        <v>0</v>
      </c>
      <c r="O15" s="13">
        <f>SUM(B15:N15)</f>
        <v/>
      </c>
    </row>
    <row r="16">
      <c r="A16" t="inlineStr">
        <is>
          <t>Owner money / other receipts</t>
        </is>
      </c>
      <c r="B16" s="8" t="n">
        <v>0</v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0</v>
      </c>
      <c r="H16" s="8" t="n">
        <v>0</v>
      </c>
      <c r="I16" s="8" t="n">
        <v>0</v>
      </c>
      <c r="J16" s="8" t="n">
        <v>0</v>
      </c>
      <c r="K16" s="8" t="n">
        <v>0</v>
      </c>
      <c r="L16" s="8" t="n">
        <v>0</v>
      </c>
      <c r="M16" s="8" t="n">
        <v>0</v>
      </c>
      <c r="N16" s="8" t="n">
        <v>0</v>
      </c>
      <c r="O16" s="13">
        <f>SUM(B16:N16)</f>
        <v/>
      </c>
    </row>
    <row r="17">
      <c r="A17" s="5" t="inlineStr">
        <is>
          <t>Total cash in</t>
        </is>
      </c>
      <c r="B17" s="16">
        <f>SUM(B14:B16)</f>
        <v/>
      </c>
      <c r="C17" s="16">
        <f>SUM(C14:C16)</f>
        <v/>
      </c>
      <c r="D17" s="16">
        <f>SUM(D14:D16)</f>
        <v/>
      </c>
      <c r="E17" s="16">
        <f>SUM(E14:E16)</f>
        <v/>
      </c>
      <c r="F17" s="16">
        <f>SUM(F14:F16)</f>
        <v/>
      </c>
      <c r="G17" s="16">
        <f>SUM(G14:G16)</f>
        <v/>
      </c>
      <c r="H17" s="16">
        <f>SUM(H14:H16)</f>
        <v/>
      </c>
      <c r="I17" s="16">
        <f>SUM(I14:I16)</f>
        <v/>
      </c>
      <c r="J17" s="16">
        <f>SUM(J14:J16)</f>
        <v/>
      </c>
      <c r="K17" s="16">
        <f>SUM(K14:K16)</f>
        <v/>
      </c>
      <c r="L17" s="16">
        <f>SUM(L14:L16)</f>
        <v/>
      </c>
      <c r="M17" s="16">
        <f>SUM(M14:M16)</f>
        <v/>
      </c>
      <c r="N17" s="16">
        <f>SUM(N14:N16)</f>
        <v/>
      </c>
      <c r="O17" s="16">
        <f>SUM(O14:O16)</f>
        <v/>
      </c>
    </row>
    <row r="19">
      <c r="A19" s="14" t="inlineStr">
        <is>
          <t>CASH OUT</t>
        </is>
      </c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</row>
    <row r="20">
      <c r="A20" t="inlineStr">
        <is>
          <t>Payroll (wages, taxes, benefits)</t>
        </is>
      </c>
      <c r="B20" s="8" t="n">
        <v>26000</v>
      </c>
      <c r="C20" s="8" t="n">
        <v>0</v>
      </c>
      <c r="D20" s="8" t="n">
        <v>26000</v>
      </c>
      <c r="E20" s="8" t="n">
        <v>0</v>
      </c>
      <c r="F20" s="8" t="n">
        <v>26000</v>
      </c>
      <c r="G20" s="8" t="n">
        <v>0</v>
      </c>
      <c r="H20" s="8" t="n">
        <v>26000</v>
      </c>
      <c r="I20" s="8" t="n">
        <v>0</v>
      </c>
      <c r="J20" s="8" t="n">
        <v>26000</v>
      </c>
      <c r="K20" s="8" t="n">
        <v>0</v>
      </c>
      <c r="L20" s="8" t="n">
        <v>26000</v>
      </c>
      <c r="M20" s="8" t="n">
        <v>0</v>
      </c>
      <c r="N20" s="8" t="n">
        <v>26000</v>
      </c>
      <c r="O20" s="13">
        <f>SUM(B20:N20)</f>
        <v/>
      </c>
    </row>
    <row r="21">
      <c r="A21" t="inlineStr">
        <is>
          <t>Rent / lease</t>
        </is>
      </c>
      <c r="B21" s="8" t="n">
        <v>9000</v>
      </c>
      <c r="C21" s="8" t="n">
        <v>0</v>
      </c>
      <c r="D21" s="8" t="n">
        <v>0</v>
      </c>
      <c r="E21" s="8" t="n">
        <v>0</v>
      </c>
      <c r="F21" s="8" t="n">
        <v>9000</v>
      </c>
      <c r="G21" s="8" t="n">
        <v>0</v>
      </c>
      <c r="H21" s="8" t="n">
        <v>0</v>
      </c>
      <c r="I21" s="8" t="n">
        <v>0</v>
      </c>
      <c r="J21" s="8" t="n">
        <v>9000</v>
      </c>
      <c r="K21" s="8" t="n">
        <v>0</v>
      </c>
      <c r="L21" s="8" t="n">
        <v>0</v>
      </c>
      <c r="M21" s="8" t="n">
        <v>0</v>
      </c>
      <c r="N21" s="8" t="n">
        <v>0</v>
      </c>
      <c r="O21" s="13">
        <f>SUM(B21:N21)</f>
        <v/>
      </c>
    </row>
    <row r="22">
      <c r="A22" t="inlineStr">
        <is>
          <t>Loan payments</t>
        </is>
      </c>
      <c r="B22" s="8" t="n">
        <v>3500</v>
      </c>
      <c r="C22" s="8" t="n">
        <v>0</v>
      </c>
      <c r="D22" s="8" t="n">
        <v>0</v>
      </c>
      <c r="E22" s="8" t="n">
        <v>0</v>
      </c>
      <c r="F22" s="8" t="n">
        <v>3500</v>
      </c>
      <c r="G22" s="8" t="n">
        <v>0</v>
      </c>
      <c r="H22" s="8" t="n">
        <v>0</v>
      </c>
      <c r="I22" s="8" t="n">
        <v>0</v>
      </c>
      <c r="J22" s="8" t="n">
        <v>3500</v>
      </c>
      <c r="K22" s="8" t="n">
        <v>0</v>
      </c>
      <c r="L22" s="8" t="n">
        <v>0</v>
      </c>
      <c r="M22" s="8" t="n">
        <v>0</v>
      </c>
      <c r="N22" s="8" t="n">
        <v>0</v>
      </c>
      <c r="O22" s="13">
        <f>SUM(B22:N22)</f>
        <v/>
      </c>
    </row>
    <row r="23">
      <c r="A23" t="inlineStr">
        <is>
          <t>Insurance</t>
        </is>
      </c>
      <c r="B23" s="8" t="n">
        <v>2000</v>
      </c>
      <c r="C23" s="8" t="n">
        <v>0</v>
      </c>
      <c r="D23" s="8" t="n">
        <v>0</v>
      </c>
      <c r="E23" s="8" t="n">
        <v>0</v>
      </c>
      <c r="F23" s="8" t="n">
        <v>2000</v>
      </c>
      <c r="G23" s="8" t="n">
        <v>0</v>
      </c>
      <c r="H23" s="8" t="n">
        <v>0</v>
      </c>
      <c r="I23" s="8" t="n">
        <v>0</v>
      </c>
      <c r="J23" s="8" t="n">
        <v>2000</v>
      </c>
      <c r="K23" s="8" t="n">
        <v>0</v>
      </c>
      <c r="L23" s="8" t="n">
        <v>0</v>
      </c>
      <c r="M23" s="8" t="n">
        <v>0</v>
      </c>
      <c r="N23" s="8" t="n">
        <v>0</v>
      </c>
      <c r="O23" s="13">
        <f>SUM(B23:N23)</f>
        <v/>
      </c>
    </row>
    <row r="24">
      <c r="A24" t="inlineStr">
        <is>
          <t>Suppliers and materials</t>
        </is>
      </c>
      <c r="B24" s="8" t="n">
        <v>6500</v>
      </c>
      <c r="C24" s="8" t="n">
        <v>6500</v>
      </c>
      <c r="D24" s="8" t="n">
        <v>6500</v>
      </c>
      <c r="E24" s="8" t="n">
        <v>6500</v>
      </c>
      <c r="F24" s="8" t="n">
        <v>6500</v>
      </c>
      <c r="G24" s="8" t="n">
        <v>6500</v>
      </c>
      <c r="H24" s="8" t="n">
        <v>6500</v>
      </c>
      <c r="I24" s="8" t="n">
        <v>6500</v>
      </c>
      <c r="J24" s="8" t="n">
        <v>6500</v>
      </c>
      <c r="K24" s="8" t="n">
        <v>6500</v>
      </c>
      <c r="L24" s="8" t="n">
        <v>6500</v>
      </c>
      <c r="M24" s="8" t="n">
        <v>6500</v>
      </c>
      <c r="N24" s="8" t="n">
        <v>6500</v>
      </c>
      <c r="O24" s="13">
        <f>SUM(B24:N24)</f>
        <v/>
      </c>
    </row>
    <row r="25">
      <c r="A25" t="inlineStr">
        <is>
          <t>Taxes (sales, estimated income)</t>
        </is>
      </c>
      <c r="B25" s="8" t="n">
        <v>0</v>
      </c>
      <c r="C25" s="8" t="n">
        <v>0</v>
      </c>
      <c r="D25" s="8" t="n">
        <v>0</v>
      </c>
      <c r="E25" s="8" t="n">
        <v>0</v>
      </c>
      <c r="F25" s="8" t="n">
        <v>0</v>
      </c>
      <c r="G25" s="8" t="n">
        <v>0</v>
      </c>
      <c r="H25" s="8" t="n">
        <v>18000</v>
      </c>
      <c r="I25" s="8" t="n">
        <v>0</v>
      </c>
      <c r="J25" s="8" t="n">
        <v>0</v>
      </c>
      <c r="K25" s="8" t="n">
        <v>0</v>
      </c>
      <c r="L25" s="8" t="n">
        <v>0</v>
      </c>
      <c r="M25" s="8" t="n">
        <v>0</v>
      </c>
      <c r="N25" s="8" t="n">
        <v>0</v>
      </c>
      <c r="O25" s="13">
        <f>SUM(B25:N25)</f>
        <v/>
      </c>
    </row>
    <row r="26">
      <c r="A26" t="inlineStr">
        <is>
          <t>Software and subscriptions</t>
        </is>
      </c>
      <c r="B26" s="8" t="n">
        <v>0</v>
      </c>
      <c r="C26" s="8" t="n">
        <v>0</v>
      </c>
      <c r="D26" s="8" t="n">
        <v>0</v>
      </c>
      <c r="E26" s="8" t="n">
        <v>0</v>
      </c>
      <c r="F26" s="8" t="n">
        <v>0</v>
      </c>
      <c r="G26" s="8" t="n">
        <v>0</v>
      </c>
      <c r="H26" s="8" t="n">
        <v>0</v>
      </c>
      <c r="I26" s="8" t="n">
        <v>0</v>
      </c>
      <c r="J26" s="8" t="n">
        <v>0</v>
      </c>
      <c r="K26" s="8" t="n">
        <v>0</v>
      </c>
      <c r="L26" s="8" t="n">
        <v>0</v>
      </c>
      <c r="M26" s="8" t="n">
        <v>0</v>
      </c>
      <c r="N26" s="8" t="n">
        <v>0</v>
      </c>
      <c r="O26" s="13">
        <f>SUM(B26:N26)</f>
        <v/>
      </c>
    </row>
    <row r="27">
      <c r="A27" t="inlineStr">
        <is>
          <t>Other payments</t>
        </is>
      </c>
      <c r="B27" s="8" t="n">
        <v>0</v>
      </c>
      <c r="C27" s="8" t="n">
        <v>0</v>
      </c>
      <c r="D27" s="8" t="n">
        <v>0</v>
      </c>
      <c r="E27" s="8" t="n">
        <v>0</v>
      </c>
      <c r="F27" s="8" t="n">
        <v>0</v>
      </c>
      <c r="G27" s="8" t="n">
        <v>0</v>
      </c>
      <c r="H27" s="8" t="n">
        <v>0</v>
      </c>
      <c r="I27" s="8" t="n">
        <v>0</v>
      </c>
      <c r="J27" s="8" t="n">
        <v>0</v>
      </c>
      <c r="K27" s="8" t="n">
        <v>0</v>
      </c>
      <c r="L27" s="8" t="n">
        <v>0</v>
      </c>
      <c r="M27" s="8" t="n">
        <v>0</v>
      </c>
      <c r="N27" s="8" t="n">
        <v>0</v>
      </c>
      <c r="O27" s="13">
        <f>SUM(B27:N27)</f>
        <v/>
      </c>
    </row>
    <row r="28">
      <c r="A28" s="5" t="inlineStr">
        <is>
          <t>Total cash out</t>
        </is>
      </c>
      <c r="B28" s="16">
        <f>SUM(B20:B27)</f>
        <v/>
      </c>
      <c r="C28" s="16">
        <f>SUM(C20:C27)</f>
        <v/>
      </c>
      <c r="D28" s="16">
        <f>SUM(D20:D27)</f>
        <v/>
      </c>
      <c r="E28" s="16">
        <f>SUM(E20:E27)</f>
        <v/>
      </c>
      <c r="F28" s="16">
        <f>SUM(F20:F27)</f>
        <v/>
      </c>
      <c r="G28" s="16">
        <f>SUM(G20:G27)</f>
        <v/>
      </c>
      <c r="H28" s="16">
        <f>SUM(H20:H27)</f>
        <v/>
      </c>
      <c r="I28" s="16">
        <f>SUM(I20:I27)</f>
        <v/>
      </c>
      <c r="J28" s="16">
        <f>SUM(J20:J27)</f>
        <v/>
      </c>
      <c r="K28" s="16">
        <f>SUM(K20:K27)</f>
        <v/>
      </c>
      <c r="L28" s="16">
        <f>SUM(L20:L27)</f>
        <v/>
      </c>
      <c r="M28" s="16">
        <f>SUM(M20:M27)</f>
        <v/>
      </c>
      <c r="N28" s="16">
        <f>SUM(N20:N27)</f>
        <v/>
      </c>
      <c r="O28" s="16">
        <f>SUM(O20:O27)</f>
        <v/>
      </c>
    </row>
    <row r="30">
      <c r="A30" s="5" t="inlineStr">
        <is>
          <t>Net cash flow</t>
        </is>
      </c>
      <c r="B30" s="17">
        <f>B17-B28</f>
        <v/>
      </c>
      <c r="C30" s="17">
        <f>C17-C28</f>
        <v/>
      </c>
      <c r="D30" s="17">
        <f>D17-D28</f>
        <v/>
      </c>
      <c r="E30" s="17">
        <f>E17-E28</f>
        <v/>
      </c>
      <c r="F30" s="17">
        <f>F17-F28</f>
        <v/>
      </c>
      <c r="G30" s="17">
        <f>G17-G28</f>
        <v/>
      </c>
      <c r="H30" s="17">
        <f>H17-H28</f>
        <v/>
      </c>
      <c r="I30" s="17">
        <f>I17-I28</f>
        <v/>
      </c>
      <c r="J30" s="17">
        <f>J17-J28</f>
        <v/>
      </c>
      <c r="K30" s="17">
        <f>K17-K28</f>
        <v/>
      </c>
      <c r="L30" s="17">
        <f>L17-L28</f>
        <v/>
      </c>
      <c r="M30" s="17">
        <f>M17-M28</f>
        <v/>
      </c>
      <c r="N30" s="17">
        <f>N17-N28</f>
        <v/>
      </c>
      <c r="O30" s="17">
        <f>O17-O28</f>
        <v/>
      </c>
    </row>
    <row r="31">
      <c r="A31" s="18" t="inlineStr">
        <is>
          <t>Closing cash</t>
        </is>
      </c>
      <c r="B31" s="19">
        <f>B12+B30</f>
        <v/>
      </c>
      <c r="C31" s="19">
        <f>C12+C30</f>
        <v/>
      </c>
      <c r="D31" s="19">
        <f>D12+D30</f>
        <v/>
      </c>
      <c r="E31" s="19">
        <f>E12+E30</f>
        <v/>
      </c>
      <c r="F31" s="19">
        <f>F12+F30</f>
        <v/>
      </c>
      <c r="G31" s="19">
        <f>G12+G30</f>
        <v/>
      </c>
      <c r="H31" s="19">
        <f>H12+H30</f>
        <v/>
      </c>
      <c r="I31" s="19">
        <f>I12+I30</f>
        <v/>
      </c>
      <c r="J31" s="19">
        <f>J12+J30</f>
        <v/>
      </c>
      <c r="K31" s="19">
        <f>K12+K30</f>
        <v/>
      </c>
      <c r="L31" s="19">
        <f>L12+L30</f>
        <v/>
      </c>
      <c r="M31" s="19">
        <f>M12+M30</f>
        <v/>
      </c>
      <c r="N31" s="19">
        <f>N12+N30</f>
        <v/>
      </c>
    </row>
    <row r="32">
      <c r="A32" s="5" t="inlineStr">
        <is>
          <t>Below minimum?</t>
        </is>
      </c>
      <c r="B32" s="20">
        <f>IF(B31&lt;0,"OVERDRAWN",IF(B31&lt;$B$7,"BELOW",""))</f>
        <v/>
      </c>
      <c r="C32" s="20">
        <f>IF(C31&lt;0,"OVERDRAWN",IF(C31&lt;$B$7,"BELOW",""))</f>
        <v/>
      </c>
      <c r="D32" s="20">
        <f>IF(D31&lt;0,"OVERDRAWN",IF(D31&lt;$B$7,"BELOW",""))</f>
        <v/>
      </c>
      <c r="E32" s="20">
        <f>IF(E31&lt;0,"OVERDRAWN",IF(E31&lt;$B$7,"BELOW",""))</f>
        <v/>
      </c>
      <c r="F32" s="20">
        <f>IF(F31&lt;0,"OVERDRAWN",IF(F31&lt;$B$7,"BELOW",""))</f>
        <v/>
      </c>
      <c r="G32" s="20">
        <f>IF(G31&lt;0,"OVERDRAWN",IF(G31&lt;$B$7,"BELOW",""))</f>
        <v/>
      </c>
      <c r="H32" s="20">
        <f>IF(H31&lt;0,"OVERDRAWN",IF(H31&lt;$B$7,"BELOW",""))</f>
        <v/>
      </c>
      <c r="I32" s="20">
        <f>IF(I31&lt;0,"OVERDRAWN",IF(I31&lt;$B$7,"BELOW",""))</f>
        <v/>
      </c>
      <c r="J32" s="20">
        <f>IF(J31&lt;0,"OVERDRAWN",IF(J31&lt;$B$7,"BELOW",""))</f>
        <v/>
      </c>
      <c r="K32" s="20">
        <f>IF(K31&lt;0,"OVERDRAWN",IF(K31&lt;$B$7,"BELOW",""))</f>
        <v/>
      </c>
      <c r="L32" s="20">
        <f>IF(L31&lt;0,"OVERDRAWN",IF(L31&lt;$B$7,"BELOW",""))</f>
        <v/>
      </c>
      <c r="M32" s="20">
        <f>IF(M31&lt;0,"OVERDRAWN",IF(M31&lt;$B$7,"BELOW",""))</f>
        <v/>
      </c>
      <c r="N32" s="20">
        <f>IF(N31&lt;0,"OVERDRAWN",IF(N31&lt;$B$7,"BELOW",""))</f>
        <v/>
      </c>
    </row>
    <row r="34">
      <c r="A34" s="5" t="inlineStr">
        <is>
          <t>Lowest closing cash</t>
        </is>
      </c>
      <c r="B34" s="17">
        <f>MIN(B31:N31)</f>
        <v/>
      </c>
      <c r="C34">
        <f>"in week "&amp;MATCH(B34,B31:N31,0)</f>
        <v/>
      </c>
    </row>
    <row r="35">
      <c r="A35" s="5" t="inlineStr">
        <is>
          <t>Weeks below minimum</t>
        </is>
      </c>
      <c r="B35" s="5">
        <f>COUNTIF(B31:N31,"&lt;"&amp;$B$7)</f>
        <v/>
      </c>
    </row>
    <row r="37">
      <c r="A37" s="4" t="inlineStr">
        <is>
          <t>Blue cells are inputs. Replace the example figures with your own; everything else calculates.</t>
        </is>
      </c>
    </row>
  </sheetData>
  <conditionalFormatting sqref="B31:N31">
    <cfRule type="expression" priority="1" dxfId="0" stopIfTrue="1">
      <formula>B31&lt;0</formula>
    </cfRule>
    <cfRule type="expression" priority="2" dxfId="1">
      <formula>B31&lt;$B$7</formula>
    </cfRule>
  </conditionalFormatting>
  <conditionalFormatting sqref="B32:N32">
    <cfRule type="expression" priority="3" dxfId="2">
      <formula>B32&lt;&gt;""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22" customWidth="1" min="3" max="3"/>
    <col width="22" customWidth="1" min="4" max="4"/>
    <col width="14" customWidth="1" min="5" max="5"/>
    <col width="48" customWidth="1" min="6" max="6"/>
  </cols>
  <sheetData>
    <row r="1">
      <c r="A1" s="21" t="inlineStr">
        <is>
          <t>Actual vs forecast, week by week</t>
        </is>
      </c>
    </row>
    <row r="2">
      <c r="A2" s="4" t="inlineStr">
        <is>
          <t>Each week, enter the actual closing bank balance. The variance shows which assumptions need changing.</t>
        </is>
      </c>
    </row>
    <row r="4">
      <c r="A4" s="9" t="inlineStr">
        <is>
          <t>Week</t>
        </is>
      </c>
      <c r="B4" s="9" t="inlineStr">
        <is>
          <t>Week starting</t>
        </is>
      </c>
      <c r="C4" s="9" t="inlineStr">
        <is>
          <t>Forecast closing cash</t>
        </is>
      </c>
      <c r="D4" s="9" t="inlineStr">
        <is>
          <t>Actual closing cash</t>
        </is>
      </c>
      <c r="E4" s="9" t="inlineStr">
        <is>
          <t>Variance</t>
        </is>
      </c>
      <c r="F4" s="9" t="inlineStr">
        <is>
          <t>What caused it</t>
        </is>
      </c>
    </row>
    <row r="5">
      <c r="A5" t="n">
        <v>1</v>
      </c>
      <c r="B5" s="22">
        <f>'13-Week Forecast'!B11</f>
        <v/>
      </c>
      <c r="C5" s="13">
        <f>'13-Week Forecast'!B31</f>
        <v/>
      </c>
      <c r="D5" s="8" t="n"/>
      <c r="E5" s="13">
        <f>IF(D5="","",D5-C5)</f>
        <v/>
      </c>
      <c r="F5" s="6" t="n"/>
    </row>
    <row r="6">
      <c r="A6" t="n">
        <v>2</v>
      </c>
      <c r="B6" s="22">
        <f>'13-Week Forecast'!C11</f>
        <v/>
      </c>
      <c r="C6" s="13">
        <f>'13-Week Forecast'!C31</f>
        <v/>
      </c>
      <c r="D6" s="8" t="n"/>
      <c r="E6" s="13">
        <f>IF(D6="","",D6-C6)</f>
        <v/>
      </c>
      <c r="F6" s="6" t="n"/>
    </row>
    <row r="7">
      <c r="A7" t="n">
        <v>3</v>
      </c>
      <c r="B7" s="22">
        <f>'13-Week Forecast'!D11</f>
        <v/>
      </c>
      <c r="C7" s="13">
        <f>'13-Week Forecast'!D31</f>
        <v/>
      </c>
      <c r="D7" s="8" t="n"/>
      <c r="E7" s="13">
        <f>IF(D7="","",D7-C7)</f>
        <v/>
      </c>
      <c r="F7" s="6" t="n"/>
    </row>
    <row r="8">
      <c r="A8" t="n">
        <v>4</v>
      </c>
      <c r="B8" s="22">
        <f>'13-Week Forecast'!E11</f>
        <v/>
      </c>
      <c r="C8" s="13">
        <f>'13-Week Forecast'!E31</f>
        <v/>
      </c>
      <c r="D8" s="8" t="n"/>
      <c r="E8" s="13">
        <f>IF(D8="","",D8-C8)</f>
        <v/>
      </c>
      <c r="F8" s="6" t="n"/>
    </row>
    <row r="9">
      <c r="A9" t="n">
        <v>5</v>
      </c>
      <c r="B9" s="22">
        <f>'13-Week Forecast'!F11</f>
        <v/>
      </c>
      <c r="C9" s="13">
        <f>'13-Week Forecast'!F31</f>
        <v/>
      </c>
      <c r="D9" s="8" t="n"/>
      <c r="E9" s="13">
        <f>IF(D9="","",D9-C9)</f>
        <v/>
      </c>
      <c r="F9" s="6" t="n"/>
    </row>
    <row r="10">
      <c r="A10" t="n">
        <v>6</v>
      </c>
      <c r="B10" s="22">
        <f>'13-Week Forecast'!G11</f>
        <v/>
      </c>
      <c r="C10" s="13">
        <f>'13-Week Forecast'!G31</f>
        <v/>
      </c>
      <c r="D10" s="8" t="n"/>
      <c r="E10" s="13">
        <f>IF(D10="","",D10-C10)</f>
        <v/>
      </c>
      <c r="F10" s="6" t="n"/>
    </row>
    <row r="11">
      <c r="A11" t="n">
        <v>7</v>
      </c>
      <c r="B11" s="22">
        <f>'13-Week Forecast'!H11</f>
        <v/>
      </c>
      <c r="C11" s="13">
        <f>'13-Week Forecast'!H31</f>
        <v/>
      </c>
      <c r="D11" s="8" t="n"/>
      <c r="E11" s="13">
        <f>IF(D11="","",D11-C11)</f>
        <v/>
      </c>
      <c r="F11" s="6" t="n"/>
    </row>
    <row r="12">
      <c r="A12" t="n">
        <v>8</v>
      </c>
      <c r="B12" s="22">
        <f>'13-Week Forecast'!I11</f>
        <v/>
      </c>
      <c r="C12" s="13">
        <f>'13-Week Forecast'!I31</f>
        <v/>
      </c>
      <c r="D12" s="8" t="n"/>
      <c r="E12" s="13">
        <f>IF(D12="","",D12-C12)</f>
        <v/>
      </c>
      <c r="F12" s="6" t="n"/>
    </row>
    <row r="13">
      <c r="A13" t="n">
        <v>9</v>
      </c>
      <c r="B13" s="22">
        <f>'13-Week Forecast'!J11</f>
        <v/>
      </c>
      <c r="C13" s="13">
        <f>'13-Week Forecast'!J31</f>
        <v/>
      </c>
      <c r="D13" s="8" t="n"/>
      <c r="E13" s="13">
        <f>IF(D13="","",D13-C13)</f>
        <v/>
      </c>
      <c r="F13" s="6" t="n"/>
    </row>
    <row r="14">
      <c r="A14" t="n">
        <v>10</v>
      </c>
      <c r="B14" s="22">
        <f>'13-Week Forecast'!K11</f>
        <v/>
      </c>
      <c r="C14" s="13">
        <f>'13-Week Forecast'!K31</f>
        <v/>
      </c>
      <c r="D14" s="8" t="n"/>
      <c r="E14" s="13">
        <f>IF(D14="","",D14-C14)</f>
        <v/>
      </c>
      <c r="F14" s="6" t="n"/>
    </row>
    <row r="15">
      <c r="A15" t="n">
        <v>11</v>
      </c>
      <c r="B15" s="22">
        <f>'13-Week Forecast'!L11</f>
        <v/>
      </c>
      <c r="C15" s="13">
        <f>'13-Week Forecast'!L31</f>
        <v/>
      </c>
      <c r="D15" s="8" t="n"/>
      <c r="E15" s="13">
        <f>IF(D15="","",D15-C15)</f>
        <v/>
      </c>
      <c r="F15" s="6" t="n"/>
    </row>
    <row r="16">
      <c r="A16" t="n">
        <v>12</v>
      </c>
      <c r="B16" s="22">
        <f>'13-Week Forecast'!M11</f>
        <v/>
      </c>
      <c r="C16" s="13">
        <f>'13-Week Forecast'!M31</f>
        <v/>
      </c>
      <c r="D16" s="8" t="n"/>
      <c r="E16" s="13">
        <f>IF(D16="","",D16-C16)</f>
        <v/>
      </c>
      <c r="F16" s="6" t="n"/>
    </row>
    <row r="17">
      <c r="A17" t="n">
        <v>13</v>
      </c>
      <c r="B17" s="22">
        <f>'13-Week Forecast'!N11</f>
        <v/>
      </c>
      <c r="C17" s="13">
        <f>'13-Week Forecast'!N31</f>
        <v/>
      </c>
      <c r="D17" s="8" t="n"/>
      <c r="E17" s="13">
        <f>IF(D17="","",D17-C17)</f>
        <v/>
      </c>
      <c r="F17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Helcyon</dc:creator>
  <dc:title xmlns:dc="http://purl.org/dc/elements/1.1/">13-Week Cash Flow Forecast Template</dc:title>
  <dcterms:created xmlns:dcterms="http://purl.org/dc/terms/" xmlns:xsi="http://www.w3.org/2001/XMLSchema-instance" xsi:type="dcterms:W3CDTF">2026-10-29T16:42:21Z</dcterms:created>
  <dcterms:modified xmlns:dcterms="http://purl.org/dc/terms/" xmlns:xsi="http://www.w3.org/2001/XMLSchema-instance" xsi:type="dcterms:W3CDTF">2026-10-29T16:42:21Z</dcterms:modified>
</cp:coreProperties>
</file>